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cordeiro\Desktop\GÁS\"/>
    </mc:Choice>
  </mc:AlternateContent>
  <xr:revisionPtr revIDLastSave="0" documentId="8_{39F83855-BA82-401D-840E-C3B8438AA204}" xr6:coauthVersionLast="47" xr6:coauthVersionMax="47" xr10:uidLastSave="{00000000-0000-0000-0000-000000000000}"/>
  <bookViews>
    <workbookView xWindow="-28920" yWindow="-120" windowWidth="29040" windowHeight="15840" xr2:uid="{786298A5-D824-4D14-8C93-2ACFA4333D75}"/>
  </bookViews>
  <sheets>
    <sheet name="ORÇAMENTO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K17" i="1" s="1"/>
  <c r="L17" i="1" s="1"/>
  <c r="J16" i="1"/>
  <c r="K16" i="1" s="1"/>
  <c r="L16" i="1" s="1"/>
  <c r="J15" i="1"/>
  <c r="K15" i="1" s="1"/>
  <c r="L15" i="1" s="1"/>
  <c r="J14" i="1"/>
  <c r="K14" i="1" s="1"/>
  <c r="L14" i="1" s="1"/>
  <c r="J13" i="1"/>
  <c r="J12" i="1"/>
  <c r="J11" i="1"/>
  <c r="J10" i="1"/>
  <c r="K10" i="1" s="1"/>
  <c r="L10" i="1" s="1"/>
  <c r="J8" i="1"/>
  <c r="K8" i="1" s="1"/>
  <c r="L8" i="1" s="1"/>
  <c r="J7" i="1"/>
  <c r="K7" i="1" s="1"/>
  <c r="L7" i="1" s="1"/>
  <c r="J6" i="1"/>
  <c r="K6" i="1"/>
  <c r="L6" i="1" s="1"/>
  <c r="J5" i="1"/>
  <c r="K5" i="1" s="1"/>
  <c r="L5" i="1" s="1"/>
  <c r="K11" i="1"/>
  <c r="L11" i="1" s="1"/>
  <c r="K12" i="1"/>
  <c r="L12" i="1" s="1"/>
  <c r="K13" i="1"/>
  <c r="L13" i="1" s="1"/>
  <c r="F11" i="1"/>
  <c r="F12" i="1"/>
  <c r="F13" i="1"/>
  <c r="F14" i="1"/>
  <c r="F15" i="1"/>
  <c r="F16" i="1"/>
  <c r="F17" i="1"/>
  <c r="F10" i="1"/>
  <c r="F6" i="1"/>
  <c r="F7" i="1"/>
  <c r="F8" i="1"/>
  <c r="F5" i="1"/>
  <c r="M5" i="1" l="1"/>
</calcChain>
</file>

<file path=xl/sharedStrings.xml><?xml version="1.0" encoding="utf-8"?>
<sst xmlns="http://schemas.openxmlformats.org/spreadsheetml/2006/main" count="40" uniqueCount="30">
  <si>
    <t>LICITAÇÃO GÁS GLP E GÁS INDÚSTRIAL</t>
  </si>
  <si>
    <t>ITEM</t>
  </si>
  <si>
    <t>QTDE</t>
  </si>
  <si>
    <t>UN</t>
  </si>
  <si>
    <t>ESPECIFICAÇÃO</t>
  </si>
  <si>
    <t>LOTE 1</t>
  </si>
  <si>
    <t>carga</t>
  </si>
  <si>
    <t>Gás GLP - 13 kg</t>
  </si>
  <si>
    <t>Gás GLP - 45 kg</t>
  </si>
  <si>
    <t>un</t>
  </si>
  <si>
    <t>Casco - P13</t>
  </si>
  <si>
    <t>Casco - P45</t>
  </si>
  <si>
    <t>LOTE 2</t>
  </si>
  <si>
    <t>Troca e/ou intalação de Mangueira flexível para gás - glp, pvc, com trama de nylon, trancada, diâmetro de 3/8", comprimento de 1,00 m (normatizada);</t>
  </si>
  <si>
    <t>Troca e/ou instalação de Mangueira flexível para gás - glp, pvc, com trama de nylon, trancada, diâmetro de 3/8", comprimento de 1,20 m (normatizada).</t>
  </si>
  <si>
    <t>Troca e/ou instalação de registro ou regulador gás fecho rápido/ corta fogo 1/2 X 3/8”</t>
  </si>
  <si>
    <t>Troca e/ou isntalação de registro ou regulador gás fecho rápido/ corta fogo 1/2 X 1/2”</t>
  </si>
  <si>
    <t>Troca e/ou instalação de registro ou regulador gás fecho rápido/ corta fogo 3/8 X 3/8”</t>
  </si>
  <si>
    <t>Troca e/ou instalação de registro ou regulador de alta pressão – com manômetro 9 kg/h (1º estágio);</t>
  </si>
  <si>
    <t>Troca e/ou instalação de registro ou regulador de baixa pressão – 1 kg/h (2º estágio).</t>
  </si>
  <si>
    <t>Laudo de estanqueidade - incluindo teste e emissão de laudo.</t>
  </si>
  <si>
    <t>TERMO DE HOMOLOGAÇÃO DE JOAÇABA 2023 PE 40/2023</t>
  </si>
  <si>
    <t>PARK GÁS E ÁGUA</t>
  </si>
  <si>
    <t>GDI Transportes</t>
  </si>
  <si>
    <t>EXTRA GÁS E ÁGUA</t>
  </si>
  <si>
    <t>TERMO COM O INDICE DE 2,699740%</t>
  </si>
  <si>
    <t>MÉDIA</t>
  </si>
  <si>
    <t>ARRED</t>
  </si>
  <si>
    <t>TOTAL</t>
  </si>
  <si>
    <t>ARRED X QTDE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</si>
</sst>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3" fillId="0" borderId="1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center" vertical="center" wrapText="1"/>
    </xf>
    <xf numFmtId="164" fontId="3" fillId="3" borderId="11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B67E-93E9-424A-B997-51F2E2172308}">
  <dimension ref="A1:M17"/>
  <sheetViews>
    <sheetView tabSelected="1" workbookViewId="0">
      <selection activeCell="O16" sqref="O16"/>
    </sheetView>
  </sheetViews>
  <sheetFormatPr defaultRowHeight="15" x14ac:dyDescent="0.25"/>
  <cols>
    <col min="2" max="2" width="7.140625" bestFit="1" customWidth="1"/>
    <col min="3" max="3" width="5.7109375" bestFit="1" customWidth="1"/>
    <col min="4" max="4" width="60.140625" style="7" customWidth="1"/>
    <col min="5" max="5" width="23.7109375" style="11" customWidth="1"/>
    <col min="6" max="6" width="14.42578125" style="15" customWidth="1"/>
    <col min="7" max="9" width="12.140625" style="15" bestFit="1" customWidth="1"/>
    <col min="10" max="10" width="14.7109375" style="15" customWidth="1"/>
    <col min="11" max="11" width="12.140625" style="15" bestFit="1" customWidth="1"/>
    <col min="12" max="12" width="16.42578125" style="15" customWidth="1"/>
    <col min="13" max="13" width="15.85546875" bestFit="1" customWidth="1"/>
  </cols>
  <sheetData>
    <row r="1" spans="1:13" ht="15.75" thickBot="1" x14ac:dyDescent="0.3"/>
    <row r="2" spans="1:13" ht="15.75" thickBot="1" x14ac:dyDescent="0.3">
      <c r="A2" s="28" t="s">
        <v>0</v>
      </c>
      <c r="B2" s="29"/>
      <c r="C2" s="29"/>
      <c r="D2" s="30"/>
      <c r="E2" s="12"/>
      <c r="F2" s="16"/>
      <c r="G2" s="16"/>
      <c r="H2" s="16"/>
      <c r="I2" s="16"/>
      <c r="J2" s="16"/>
      <c r="K2" s="16"/>
      <c r="L2" s="16"/>
    </row>
    <row r="3" spans="1:13" ht="57.75" thickBot="1" x14ac:dyDescent="0.3">
      <c r="A3" s="1" t="s">
        <v>1</v>
      </c>
      <c r="B3" s="8" t="s">
        <v>2</v>
      </c>
      <c r="C3" s="2" t="s">
        <v>3</v>
      </c>
      <c r="D3" s="2" t="s">
        <v>4</v>
      </c>
      <c r="E3" s="13" t="s">
        <v>21</v>
      </c>
      <c r="F3" s="17" t="s">
        <v>25</v>
      </c>
      <c r="G3" s="17" t="s">
        <v>22</v>
      </c>
      <c r="H3" s="17" t="s">
        <v>23</v>
      </c>
      <c r="I3" s="17" t="s">
        <v>24</v>
      </c>
      <c r="J3" s="17" t="s">
        <v>26</v>
      </c>
      <c r="K3" s="17" t="s">
        <v>27</v>
      </c>
      <c r="L3" s="23" t="s">
        <v>29</v>
      </c>
      <c r="M3" s="25" t="s">
        <v>28</v>
      </c>
    </row>
    <row r="4" spans="1:13" ht="15.75" thickBot="1" x14ac:dyDescent="0.3">
      <c r="A4" s="3"/>
      <c r="B4" s="9"/>
      <c r="C4" s="31" t="s">
        <v>5</v>
      </c>
      <c r="D4" s="32"/>
      <c r="E4" s="14"/>
      <c r="F4" s="19"/>
      <c r="G4" s="19"/>
      <c r="H4" s="19"/>
      <c r="I4" s="19"/>
      <c r="J4" s="19"/>
      <c r="K4" s="19"/>
      <c r="L4" s="19"/>
      <c r="M4" s="24"/>
    </row>
    <row r="5" spans="1:13" ht="16.5" thickBot="1" x14ac:dyDescent="0.3">
      <c r="A5" s="4">
        <v>1</v>
      </c>
      <c r="B5" s="10">
        <v>190</v>
      </c>
      <c r="C5" s="5" t="s">
        <v>6</v>
      </c>
      <c r="D5" s="6" t="s">
        <v>7</v>
      </c>
      <c r="E5" s="14">
        <v>66.5</v>
      </c>
      <c r="F5" s="20">
        <f>E5*2.69974%+E5</f>
        <v>68.295327099999994</v>
      </c>
      <c r="G5" s="18">
        <v>125</v>
      </c>
      <c r="H5" s="18">
        <v>125</v>
      </c>
      <c r="I5" s="18">
        <v>128</v>
      </c>
      <c r="J5" s="18">
        <f>AVERAGE(G5:I5)</f>
        <v>126</v>
      </c>
      <c r="K5" s="18">
        <f>ROUND(J5,1)</f>
        <v>126</v>
      </c>
      <c r="L5" s="18">
        <f>K5*B5</f>
        <v>23940</v>
      </c>
      <c r="M5" s="26">
        <f>SUM(L5:L8,L10:L17)</f>
        <v>499678.6</v>
      </c>
    </row>
    <row r="6" spans="1:13" ht="15.75" thickBot="1" x14ac:dyDescent="0.3">
      <c r="A6" s="4">
        <v>2</v>
      </c>
      <c r="B6" s="10">
        <v>579</v>
      </c>
      <c r="C6" s="5" t="s">
        <v>6</v>
      </c>
      <c r="D6" s="6" t="s">
        <v>8</v>
      </c>
      <c r="E6" s="14">
        <v>289.5</v>
      </c>
      <c r="F6" s="21">
        <f t="shared" ref="F6:F8" si="0">E6*2.69974%+E6</f>
        <v>297.3157473</v>
      </c>
      <c r="G6" s="18">
        <v>440</v>
      </c>
      <c r="H6" s="18">
        <v>430</v>
      </c>
      <c r="I6" s="18">
        <v>480</v>
      </c>
      <c r="J6" s="18">
        <f>AVERAGE(G6:I6)</f>
        <v>450</v>
      </c>
      <c r="K6" s="18">
        <f t="shared" ref="K6:K8" si="1">ROUND(J6,1)</f>
        <v>450</v>
      </c>
      <c r="L6" s="18">
        <f t="shared" ref="L6:L8" si="2">K6*B6</f>
        <v>260550</v>
      </c>
    </row>
    <row r="7" spans="1:13" ht="15.75" thickBot="1" x14ac:dyDescent="0.3">
      <c r="A7" s="4">
        <v>3</v>
      </c>
      <c r="B7" s="10">
        <v>20</v>
      </c>
      <c r="C7" s="5" t="s">
        <v>9</v>
      </c>
      <c r="D7" s="6" t="s">
        <v>10</v>
      </c>
      <c r="E7" s="14">
        <v>114.5</v>
      </c>
      <c r="F7" s="18">
        <f t="shared" si="0"/>
        <v>117.59120230000001</v>
      </c>
      <c r="G7" s="18">
        <v>150</v>
      </c>
      <c r="H7" s="22">
        <v>250</v>
      </c>
      <c r="I7" s="22">
        <v>250</v>
      </c>
      <c r="J7" s="18">
        <f>AVERAGE(F7:G7)</f>
        <v>133.79560115000001</v>
      </c>
      <c r="K7" s="18">
        <f t="shared" si="1"/>
        <v>133.80000000000001</v>
      </c>
      <c r="L7" s="18">
        <f t="shared" si="2"/>
        <v>2676</v>
      </c>
    </row>
    <row r="8" spans="1:13" ht="15.75" thickBot="1" x14ac:dyDescent="0.3">
      <c r="A8" s="4">
        <v>4</v>
      </c>
      <c r="B8" s="10">
        <v>24</v>
      </c>
      <c r="C8" s="5" t="s">
        <v>9</v>
      </c>
      <c r="D8" s="6" t="s">
        <v>11</v>
      </c>
      <c r="E8" s="14">
        <v>599</v>
      </c>
      <c r="F8" s="18">
        <f t="shared" si="0"/>
        <v>615.17144259999998</v>
      </c>
      <c r="G8" s="18">
        <v>950</v>
      </c>
      <c r="H8" s="27">
        <v>1000</v>
      </c>
      <c r="I8" s="22">
        <v>1100</v>
      </c>
      <c r="J8" s="18">
        <f>AVERAGE(F8:H8)</f>
        <v>855.05714753333325</v>
      </c>
      <c r="K8" s="18">
        <f t="shared" si="1"/>
        <v>855.1</v>
      </c>
      <c r="L8" s="18">
        <f t="shared" si="2"/>
        <v>20522.400000000001</v>
      </c>
    </row>
    <row r="9" spans="1:13" ht="15.75" thickBot="1" x14ac:dyDescent="0.3">
      <c r="A9" s="3"/>
      <c r="B9" s="9"/>
      <c r="C9" s="31" t="s">
        <v>12</v>
      </c>
      <c r="D9" s="32"/>
      <c r="E9" s="14"/>
      <c r="F9" s="19"/>
      <c r="G9" s="19"/>
      <c r="H9" s="19"/>
      <c r="I9" s="19"/>
      <c r="J9" s="19"/>
      <c r="K9" s="19"/>
      <c r="L9" s="19"/>
    </row>
    <row r="10" spans="1:13" ht="45.75" thickBot="1" x14ac:dyDescent="0.3">
      <c r="A10" s="4">
        <v>5</v>
      </c>
      <c r="B10" s="10">
        <v>78</v>
      </c>
      <c r="C10" s="5" t="s">
        <v>9</v>
      </c>
      <c r="D10" s="6" t="s">
        <v>13</v>
      </c>
      <c r="E10" s="14">
        <v>43</v>
      </c>
      <c r="F10" s="18">
        <f>E10*2.69974%+E10</f>
        <v>44.160888200000002</v>
      </c>
      <c r="G10" s="22">
        <v>75</v>
      </c>
      <c r="H10" s="18"/>
      <c r="I10" s="18">
        <v>26.9</v>
      </c>
      <c r="J10" s="18">
        <f t="shared" ref="J10:J15" si="3">AVERAGE(I10,F10)</f>
        <v>35.530444099999997</v>
      </c>
      <c r="K10" s="18">
        <f>ROUND(J10,1)</f>
        <v>35.5</v>
      </c>
      <c r="L10" s="18">
        <f>K10*B10</f>
        <v>2769</v>
      </c>
    </row>
    <row r="11" spans="1:13" ht="45.75" thickBot="1" x14ac:dyDescent="0.3">
      <c r="A11" s="4">
        <v>6</v>
      </c>
      <c r="B11" s="10">
        <v>77</v>
      </c>
      <c r="C11" s="5" t="s">
        <v>9</v>
      </c>
      <c r="D11" s="6" t="s">
        <v>14</v>
      </c>
      <c r="E11" s="14">
        <v>46</v>
      </c>
      <c r="F11" s="18">
        <f t="shared" ref="F11:F17" si="4">E11*2.69974%+E11</f>
        <v>47.241880399999999</v>
      </c>
      <c r="G11" s="22">
        <v>80</v>
      </c>
      <c r="H11" s="18"/>
      <c r="I11" s="18">
        <v>28.71</v>
      </c>
      <c r="J11" s="18">
        <f t="shared" si="3"/>
        <v>37.975940199999997</v>
      </c>
      <c r="K11" s="18">
        <f t="shared" ref="K11:K17" si="5">ROUND(J11,1)</f>
        <v>38</v>
      </c>
      <c r="L11" s="18">
        <f t="shared" ref="L11:L17" si="6">K11*B11</f>
        <v>2926</v>
      </c>
    </row>
    <row r="12" spans="1:13" ht="30.75" thickBot="1" x14ac:dyDescent="0.3">
      <c r="A12" s="4">
        <v>7</v>
      </c>
      <c r="B12" s="10">
        <v>77</v>
      </c>
      <c r="C12" s="5" t="s">
        <v>9</v>
      </c>
      <c r="D12" s="6" t="s">
        <v>15</v>
      </c>
      <c r="E12" s="14">
        <v>50</v>
      </c>
      <c r="F12" s="18">
        <f t="shared" si="4"/>
        <v>51.349870000000003</v>
      </c>
      <c r="G12" s="22">
        <v>150</v>
      </c>
      <c r="H12" s="18"/>
      <c r="I12" s="18">
        <v>62.39</v>
      </c>
      <c r="J12" s="18">
        <f t="shared" si="3"/>
        <v>56.869934999999998</v>
      </c>
      <c r="K12" s="18">
        <f t="shared" si="5"/>
        <v>56.9</v>
      </c>
      <c r="L12" s="18">
        <f t="shared" si="6"/>
        <v>4381.3</v>
      </c>
    </row>
    <row r="13" spans="1:13" ht="30.75" thickBot="1" x14ac:dyDescent="0.3">
      <c r="A13" s="4">
        <v>8</v>
      </c>
      <c r="B13" s="10">
        <v>77</v>
      </c>
      <c r="C13" s="5" t="s">
        <v>9</v>
      </c>
      <c r="D13" s="6" t="s">
        <v>16</v>
      </c>
      <c r="E13" s="14">
        <v>50</v>
      </c>
      <c r="F13" s="18">
        <f t="shared" si="4"/>
        <v>51.349870000000003</v>
      </c>
      <c r="G13" s="22">
        <v>160</v>
      </c>
      <c r="H13" s="18"/>
      <c r="I13" s="18">
        <v>96.5</v>
      </c>
      <c r="J13" s="18">
        <f t="shared" si="3"/>
        <v>73.924935000000005</v>
      </c>
      <c r="K13" s="18">
        <f t="shared" si="5"/>
        <v>73.900000000000006</v>
      </c>
      <c r="L13" s="18">
        <f t="shared" si="6"/>
        <v>5690.3</v>
      </c>
    </row>
    <row r="14" spans="1:13" ht="30.75" thickBot="1" x14ac:dyDescent="0.3">
      <c r="A14" s="4">
        <v>9</v>
      </c>
      <c r="B14" s="10">
        <v>76</v>
      </c>
      <c r="C14" s="5" t="s">
        <v>9</v>
      </c>
      <c r="D14" s="6" t="s">
        <v>17</v>
      </c>
      <c r="E14" s="14">
        <v>52</v>
      </c>
      <c r="F14" s="18">
        <f t="shared" si="4"/>
        <v>53.403864800000001</v>
      </c>
      <c r="G14" s="22">
        <v>145</v>
      </c>
      <c r="H14" s="18"/>
      <c r="I14" s="18">
        <v>72.58</v>
      </c>
      <c r="J14" s="18">
        <f t="shared" si="3"/>
        <v>62.991932399999996</v>
      </c>
      <c r="K14" s="18">
        <f t="shared" si="5"/>
        <v>63</v>
      </c>
      <c r="L14" s="18">
        <f t="shared" si="6"/>
        <v>4788</v>
      </c>
    </row>
    <row r="15" spans="1:13" ht="30.75" thickBot="1" x14ac:dyDescent="0.3">
      <c r="A15" s="4">
        <v>10</v>
      </c>
      <c r="B15" s="10">
        <v>76</v>
      </c>
      <c r="C15" s="5" t="s">
        <v>9</v>
      </c>
      <c r="D15" s="6" t="s">
        <v>18</v>
      </c>
      <c r="E15" s="14">
        <v>276</v>
      </c>
      <c r="F15" s="18">
        <f t="shared" si="4"/>
        <v>283.45128240000003</v>
      </c>
      <c r="G15" s="22">
        <v>580</v>
      </c>
      <c r="H15" s="18"/>
      <c r="I15" s="18">
        <v>398.76</v>
      </c>
      <c r="J15" s="18">
        <f t="shared" si="3"/>
        <v>341.10564120000004</v>
      </c>
      <c r="K15" s="18">
        <f t="shared" si="5"/>
        <v>341.1</v>
      </c>
      <c r="L15" s="18">
        <f t="shared" si="6"/>
        <v>25923.600000000002</v>
      </c>
    </row>
    <row r="16" spans="1:13" ht="30.75" thickBot="1" x14ac:dyDescent="0.3">
      <c r="A16" s="4">
        <v>11</v>
      </c>
      <c r="B16" s="10">
        <v>68</v>
      </c>
      <c r="C16" s="5" t="s">
        <v>9</v>
      </c>
      <c r="D16" s="6" t="s">
        <v>19</v>
      </c>
      <c r="E16" s="14">
        <v>80</v>
      </c>
      <c r="F16" s="18">
        <f t="shared" si="4"/>
        <v>82.159791999999996</v>
      </c>
      <c r="G16" s="18">
        <v>115</v>
      </c>
      <c r="H16" s="18"/>
      <c r="I16" s="18">
        <v>72.89</v>
      </c>
      <c r="J16" s="18">
        <f>AVERAGE(F16:I16)</f>
        <v>90.016597333333323</v>
      </c>
      <c r="K16" s="18">
        <f t="shared" si="5"/>
        <v>90</v>
      </c>
      <c r="L16" s="18">
        <f t="shared" si="6"/>
        <v>6120</v>
      </c>
    </row>
    <row r="17" spans="1:12" ht="15.75" thickBot="1" x14ac:dyDescent="0.3">
      <c r="A17" s="4">
        <v>12</v>
      </c>
      <c r="B17" s="10">
        <v>60</v>
      </c>
      <c r="C17" s="5" t="s">
        <v>9</v>
      </c>
      <c r="D17" s="6" t="s">
        <v>20</v>
      </c>
      <c r="E17" s="14">
        <v>2090</v>
      </c>
      <c r="F17" s="18">
        <f t="shared" si="4"/>
        <v>2146.4245660000001</v>
      </c>
      <c r="G17" s="20">
        <v>1200</v>
      </c>
      <c r="H17" s="18"/>
      <c r="I17" s="18">
        <v>2500</v>
      </c>
      <c r="J17" s="18">
        <f>AVERAGE(I17,F17)</f>
        <v>2323.2122829999998</v>
      </c>
      <c r="K17" s="18">
        <f t="shared" si="5"/>
        <v>2323.1999999999998</v>
      </c>
      <c r="L17" s="18">
        <f t="shared" si="6"/>
        <v>139392</v>
      </c>
    </row>
  </sheetData>
  <mergeCells count="3">
    <mergeCell ref="A2:D2"/>
    <mergeCell ref="C4:D4"/>
    <mergeCell ref="C9:D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Murilo Arthur Scapini</dc:creator>
  <cp:lastModifiedBy>Mariana Ramos Cordeiro</cp:lastModifiedBy>
  <dcterms:created xsi:type="dcterms:W3CDTF">2024-05-15T16:33:16Z</dcterms:created>
  <dcterms:modified xsi:type="dcterms:W3CDTF">2024-07-08T18:04:16Z</dcterms:modified>
</cp:coreProperties>
</file>